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D29">
      <text>
        <t xml:space="preserve"> For users who has pre-registered their payment card iin a CPPI application administered by a financial operator aprroved by the governing authority in the juristiction of the currency used in payment card holders account..</t>
      </text>
    </comment>
  </commentList>
</comments>
</file>

<file path=xl/sharedStrings.xml><?xml version="1.0" encoding="utf-8"?>
<sst xmlns="http://schemas.openxmlformats.org/spreadsheetml/2006/main" count="90" uniqueCount="76">
  <si>
    <t>Payment</t>
  </si>
  <si>
    <t>First Card Payment Transaction</t>
  </si>
  <si>
    <t>Column 1</t>
  </si>
  <si>
    <t>Column 2</t>
  </si>
  <si>
    <t>Notes</t>
  </si>
  <si>
    <t>BALX</t>
  </si>
  <si>
    <t>=(variable datainput)</t>
  </si>
  <si>
    <t>Total charged amount by payee</t>
  </si>
  <si>
    <t>BALX FEE</t>
  </si>
  <si>
    <t>Totals charged by fx payment service provider, mervhants, paycard provider etc.</t>
  </si>
  <si>
    <t>GIFT</t>
  </si>
  <si>
    <t>Voucher receivables fx prepaid debit cards or gift voucher amount</t>
  </si>
  <si>
    <t>AVAIL</t>
  </si>
  <si>
    <t>Buyers payment card account receivables</t>
  </si>
  <si>
    <t>EFT I</t>
  </si>
  <si>
    <t>=B7</t>
  </si>
  <si>
    <t>Initiation of electronic funds transfer I</t>
  </si>
  <si>
    <t>SF/NSF (fails on positive, initiating the CPPI)</t>
  </si>
  <si>
    <t>=(B3+B4)-(B5+B6)</t>
  </si>
  <si>
    <t>The amount of sufficient/insuffecient funds</t>
  </si>
  <si>
    <t>CPPI PROCESSES</t>
  </si>
  <si>
    <t>I. Investment/Financing process formulas</t>
  </si>
  <si>
    <t>purchasing power investment &amp; collateralization steps</t>
  </si>
  <si>
    <t>FEE (2%) (CUR)</t>
  </si>
  <si>
    <t>=B8*2% (%=variable datainput)</t>
  </si>
  <si>
    <t>The financial operator add the fee for providing the CPPI service fx 2%</t>
  </si>
  <si>
    <t>FINANCE (HYB)</t>
  </si>
  <si>
    <t>=B8+B13</t>
  </si>
  <si>
    <t>CPPI Issues a Hybrid currency credit note with a total denomination equal to NSF + FEE</t>
  </si>
  <si>
    <t>INVEST (XGR)</t>
  </si>
  <si>
    <t>=fixed datainput</t>
  </si>
  <si>
    <t>Investment initiate (HYB to CUR) at a geared exchange rate of 2 (must be 2)</t>
  </si>
  <si>
    <t>AVAIL (CUR)</t>
  </si>
  <si>
    <t>=B14*B15</t>
  </si>
  <si>
    <t>Available account balance in the "credit exchange account" post finance &amp; investment in the exchange geared transaction</t>
  </si>
  <si>
    <t>II. Reconsiliation process formulas</t>
  </si>
  <si>
    <t>purchaseing power reconsiliation of principal steps</t>
  </si>
  <si>
    <t>BAL (CUR)</t>
  </si>
  <si>
    <t>=(B17/2)</t>
  </si>
  <si>
    <t>Balance reserved in AVAIL balance in the "credit exchange account" to pay the principal enabeling release of the collateral</t>
  </si>
  <si>
    <t>XR</t>
  </si>
  <si>
    <t>Exchange initiate (CUR to HYB) at a non geared exchange rate of 1 (must be 1)</t>
  </si>
  <si>
    <t>AVAIL (HYB)</t>
  </si>
  <si>
    <t>=B21*B22</t>
  </si>
  <si>
    <t>Total balance in the "credit investment &amp; exchange account" post exchange to reconsile the principal to balance</t>
  </si>
  <si>
    <t>BAL (HYB)</t>
  </si>
  <si>
    <t>=B21-B24</t>
  </si>
  <si>
    <t>Total balance of the principal post repayment of the principal (the account settles)</t>
  </si>
  <si>
    <t>III. Disbursement</t>
  </si>
  <si>
    <t>purchasing power disbursement of investment surplus</t>
  </si>
  <si>
    <t>BPV (CUR)</t>
  </si>
  <si>
    <t>=B17/2</t>
  </si>
  <si>
    <t>A bank payment voucher is issued on half of the remaning AVAIL balance in the "credit exchange account" (equal to half of the AVAIL balance ante process II) and the voucher automatically prints on the card payment terminal or in store receipt terminal depending on payment service provider</t>
  </si>
  <si>
    <t>=B29-(B17/2)</t>
  </si>
  <si>
    <t>The BPV amout is transfered to the payor as printed QR-code voucher in store or for users having pre-registered their payment card in a CPPI as an electronic QR-code voucher. This then settles the  balance in the investment &amp; exchange account settles and all three in app process has then completed  sucessfully</t>
  </si>
  <si>
    <t>Second card payment transaction</t>
  </si>
  <si>
    <t>=B3</t>
  </si>
  <si>
    <t>=B4+B13</t>
  </si>
  <si>
    <t>=B29</t>
  </si>
  <si>
    <t>=B6</t>
  </si>
  <si>
    <t>EFT II</t>
  </si>
  <si>
    <t>=B38+B39</t>
  </si>
  <si>
    <t>SF/NSF (fails on positive)</t>
  </si>
  <si>
    <t>=(B36+B37)-(B38+B39)</t>
  </si>
  <si>
    <t>The amount of sufficient/insuffecient funds (falls on positive. Note: Because zero  is a positive number, risk will remain that the CPPI kicks in on a 0 balance post any payment transaction initiated via a CPPI enabled payment terminal or payment application, untill a minus zero (0) and/or -0 is operationally introduced to the account balance sheet linked in to the fiancial operations infratructure of electronic funds transfers</t>
  </si>
  <si>
    <t>Abbrivations</t>
  </si>
  <si>
    <t>EFT I: Electronic Funds Transfer One</t>
  </si>
  <si>
    <t>EFT II: Electronic Funds Transfer Two</t>
  </si>
  <si>
    <t>SF/NSF: Sufficient Funds / Non Suffecient Funds (trtansaction fails on positive and the investment process kicks in)</t>
  </si>
  <si>
    <t>HYB: Hybrid Currency Credit Note</t>
  </si>
  <si>
    <t>FEE: The fee obtained by the financial entity providing the service (fee name: Financial Instrument Initiation Fee (FIIF))</t>
  </si>
  <si>
    <t>XGR: Exchange Gearing Rate to make the investment needed (HYB to CUR)</t>
  </si>
  <si>
    <t>CUR: Currency In Use For The Card Payment Transaction</t>
  </si>
  <si>
    <t>XR: Exchange rate (CUR to HYB)</t>
  </si>
  <si>
    <t>BPV: Bank Payment Voucher</t>
  </si>
  <si>
    <t>BAL: Balance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</si>
</sst>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0.00)"/>
  </numFmts>
  <fonts count="14">
    <font>
      <sz val="10.0"/>
      <color rgb="FF000000"/>
      <name val="Arial"/>
      <scheme val="minor"/>
    </font>
    <font>
      <b/>
      <sz val="11.0"/>
      <color rgb="FFFFFFFF"/>
      <name val="Arial"/>
    </font>
    <font>
      <color theme="1"/>
      <name val="Arial"/>
    </font>
    <font>
      <b/>
      <color theme="1"/>
      <name val="Arial"/>
    </font>
    <font>
      <color theme="1"/>
      <name val="Arial"/>
      <scheme val="minor"/>
    </font>
    <font>
      <color theme="9"/>
      <name val="Arial"/>
    </font>
    <font>
      <b/>
      <color theme="1"/>
      <name val="Arial"/>
      <scheme val="minor"/>
    </font>
    <font>
      <b/>
      <sz val="10.0"/>
      <color rgb="FF001D35"/>
      <name val="Arial"/>
      <scheme val="minor"/>
    </font>
    <font>
      <sz val="10.0"/>
      <color rgb="FF001D35"/>
      <name val="Arial"/>
      <scheme val="minor"/>
    </font>
    <font>
      <b/>
      <color rgb="FFFFFFFF"/>
      <name val="Arial"/>
      <scheme val="minor"/>
    </font>
    <font>
      <color rgb="FF46BDC6"/>
      <name val="Arial"/>
    </font>
    <font>
      <b/>
      <color rgb="FFFFFFFF"/>
      <name val="Arial"/>
    </font>
    <font>
      <color rgb="FFFFFFFF"/>
      <name val="Arial"/>
    </font>
    <font>
      <color rgb="FFFFFFFF"/>
      <name val="Arial"/>
      <scheme val="minor"/>
    </font>
  </fonts>
  <fills count="6">
    <fill>
      <patternFill patternType="none"/>
    </fill>
    <fill>
      <patternFill patternType="lightGray"/>
    </fill>
    <fill>
      <patternFill patternType="solid">
        <fgColor theme="9"/>
        <bgColor theme="9"/>
      </patternFill>
    </fill>
    <fill>
      <patternFill patternType="solid">
        <fgColor rgb="FFFFFFFF"/>
        <bgColor rgb="FFFFFFFF"/>
      </patternFill>
    </fill>
    <fill>
      <patternFill patternType="solid">
        <fgColor rgb="FF356854"/>
        <bgColor rgb="FF356854"/>
      </patternFill>
    </fill>
    <fill>
      <patternFill patternType="solid">
        <fgColor rgb="FFB7B7B7"/>
        <bgColor rgb="FFB7B7B7"/>
      </patternFill>
    </fill>
  </fills>
  <borders count="22">
    <border/>
    <border>
      <left style="thin">
        <color rgb="FF284E3F"/>
      </left>
      <right style="thin">
        <color rgb="FF356854"/>
      </right>
      <top style="thin">
        <color rgb="FF284E3F"/>
      </top>
      <bottom style="thin">
        <color rgb="FF284E3F"/>
      </bottom>
    </border>
    <border>
      <left style="thin">
        <color rgb="FF356854"/>
      </left>
      <right style="thin">
        <color rgb="FF356854"/>
      </right>
      <top style="thin">
        <color rgb="FF284E3F"/>
      </top>
      <bottom style="thin">
        <color rgb="FF284E3F"/>
      </bottom>
    </border>
    <border>
      <left style="thin">
        <color rgb="FF356854"/>
      </left>
      <right style="thin">
        <color rgb="FF284E3F"/>
      </right>
      <top style="thin">
        <color rgb="FF284E3F"/>
      </top>
      <bottom style="thin">
        <color rgb="FF284E3F"/>
      </bottom>
    </border>
    <border>
      <left style="thin">
        <color rgb="FF284E3F"/>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284E3F"/>
      </right>
      <top style="thin">
        <color rgb="FFFFFFFF"/>
      </top>
      <bottom style="thin">
        <color rgb="FFFFFFFF"/>
      </bottom>
    </border>
    <border>
      <left style="thin">
        <color rgb="FF284E3F"/>
      </left>
      <right style="thin">
        <color rgb="FFF6F8F9"/>
      </right>
      <top style="thin">
        <color rgb="FFF6F8F9"/>
      </top>
      <bottom style="thin">
        <color rgb="FFF6F8F9"/>
      </bottom>
    </border>
    <border>
      <left style="thin">
        <color rgb="FFF6F8F9"/>
      </left>
      <right style="thin">
        <color rgb="FFF6F8F9"/>
      </right>
      <top style="thin">
        <color rgb="FFF6F8F9"/>
      </top>
      <bottom style="thin">
        <color rgb="FFF6F8F9"/>
      </bottom>
    </border>
    <border>
      <left style="thin">
        <color rgb="FFF6F8F9"/>
      </left>
      <right style="thin">
        <color rgb="FF284E3F"/>
      </right>
      <top style="thin">
        <color rgb="FFF6F8F9"/>
      </top>
      <bottom style="thin">
        <color rgb="FFF6F8F9"/>
      </bottom>
    </border>
    <border>
      <left style="thin">
        <color rgb="FF284E3F"/>
      </left>
      <right style="thin">
        <color rgb="FF46BDC6"/>
      </right>
      <top style="thin">
        <color rgb="FF46BDC6"/>
      </top>
      <bottom style="thin">
        <color rgb="FF46BDC6"/>
      </bottom>
    </border>
    <border>
      <left style="thin">
        <color rgb="FF46BDC6"/>
      </left>
      <right style="thin">
        <color rgb="FF46BDC6"/>
      </right>
      <top style="thin">
        <color rgb="FF46BDC6"/>
      </top>
      <bottom style="thin">
        <color rgb="FF46BDC6"/>
      </bottom>
    </border>
    <border>
      <left style="thin">
        <color rgb="FF46BDC6"/>
      </left>
      <right style="thin">
        <color rgb="FF284E3F"/>
      </right>
      <top style="thin">
        <color rgb="FF46BDC6"/>
      </top>
      <bottom style="thin">
        <color rgb="FF46BDC6"/>
      </bottom>
    </border>
    <border>
      <left style="thin">
        <color rgb="FF284E3F"/>
      </left>
      <right style="thin">
        <color rgb="FF356854"/>
      </right>
      <top style="thin">
        <color rgb="FF356854"/>
      </top>
      <bottom style="thin">
        <color rgb="FF356854"/>
      </bottom>
    </border>
    <border>
      <left style="thin">
        <color rgb="FF356854"/>
      </left>
      <right style="thin">
        <color rgb="FF356854"/>
      </right>
      <top style="thin">
        <color rgb="FF356854"/>
      </top>
      <bottom style="thin">
        <color rgb="FF356854"/>
      </bottom>
    </border>
    <border>
      <left style="thin">
        <color rgb="FF356854"/>
      </left>
      <right style="thin">
        <color rgb="FF284E3F"/>
      </right>
      <top style="thin">
        <color rgb="FF356854"/>
      </top>
      <bottom style="thin">
        <color rgb="FF356854"/>
      </bottom>
    </border>
    <border>
      <left style="thin">
        <color rgb="FF284E3F"/>
      </left>
      <right style="thin">
        <color rgb="FFB7B7B7"/>
      </right>
      <top style="thin">
        <color rgb="FFB7B7B7"/>
      </top>
      <bottom style="thin">
        <color rgb="FFB7B7B7"/>
      </bottom>
    </border>
    <border>
      <left style="thin">
        <color rgb="FFB7B7B7"/>
      </left>
      <right style="thin">
        <color rgb="FFB7B7B7"/>
      </right>
      <top style="thin">
        <color rgb="FFB7B7B7"/>
      </top>
      <bottom style="thin">
        <color rgb="FFB7B7B7"/>
      </bottom>
    </border>
    <border>
      <left style="thin">
        <color rgb="FFB7B7B7"/>
      </left>
      <right style="thin">
        <color rgb="FF284E3F"/>
      </right>
      <top style="thin">
        <color rgb="FFB7B7B7"/>
      </top>
      <bottom style="thin">
        <color rgb="FFB7B7B7"/>
      </bottom>
    </border>
    <border>
      <left style="thin">
        <color rgb="FF284E3F"/>
      </left>
      <right style="thin">
        <color rgb="FFF6F8F9"/>
      </right>
      <top style="thin">
        <color rgb="FFF6F8F9"/>
      </top>
      <bottom style="thin">
        <color rgb="FF284E3F"/>
      </bottom>
    </border>
    <border>
      <left style="thin">
        <color rgb="FFF6F8F9"/>
      </left>
      <right style="thin">
        <color rgb="FFF6F8F9"/>
      </right>
      <top style="thin">
        <color rgb="FFF6F8F9"/>
      </top>
      <bottom style="thin">
        <color rgb="FF284E3F"/>
      </bottom>
    </border>
    <border>
      <left style="thin">
        <color rgb="FFF6F8F9"/>
      </left>
      <right style="thin">
        <color rgb="FF284E3F"/>
      </right>
      <top style="thin">
        <color rgb="FFF6F8F9"/>
      </top>
      <bottom style="thin">
        <color rgb="FF284E3F"/>
      </bottom>
    </border>
  </borders>
  <cellStyleXfs count="1">
    <xf borderId="0" fillId="0" fontId="0" numFmtId="0" applyAlignment="1" applyFont="1"/>
  </cellStyleXfs>
  <cellXfs count="59">
    <xf borderId="0" fillId="0" fontId="0" numFmtId="0" xfId="0" applyAlignment="1" applyFont="1">
      <alignment readingOrder="0" shrinkToFit="0" vertical="bottom" wrapText="0"/>
    </xf>
    <xf borderId="0" fillId="2" fontId="1" numFmtId="0" xfId="0" applyFill="1" applyFont="1"/>
    <xf borderId="0" fillId="0" fontId="2" numFmtId="0" xfId="0" applyFont="1"/>
    <xf borderId="1" fillId="0" fontId="3" numFmtId="0" xfId="0" applyAlignment="1" applyBorder="1" applyFont="1">
      <alignment horizontal="left" readingOrder="0" shrinkToFit="0" vertical="center" wrapText="0"/>
    </xf>
    <xf borderId="2" fillId="0" fontId="4" numFmtId="0" xfId="0" applyAlignment="1" applyBorder="1" applyFont="1">
      <alignment horizontal="left" readingOrder="0" shrinkToFit="0" vertical="center" wrapText="0"/>
    </xf>
    <xf borderId="3" fillId="0" fontId="2" numFmtId="0" xfId="0" applyAlignment="1" applyBorder="1" applyFont="1">
      <alignment horizontal="left" readingOrder="0" shrinkToFit="0" vertical="center" wrapText="0"/>
    </xf>
    <xf borderId="4" fillId="0" fontId="2" numFmtId="0" xfId="0" applyAlignment="1" applyBorder="1" applyFont="1">
      <alignment shrinkToFit="0" vertical="center" wrapText="0"/>
    </xf>
    <xf borderId="5" fillId="0" fontId="5" numFmtId="164" xfId="0" applyAlignment="1" applyBorder="1" applyFont="1" applyNumberFormat="1">
      <alignment readingOrder="0" shrinkToFit="0" vertical="center" wrapText="0"/>
    </xf>
    <xf quotePrefix="1" borderId="5" fillId="0" fontId="4" numFmtId="0" xfId="0" applyAlignment="1" applyBorder="1" applyFont="1">
      <alignment readingOrder="0" shrinkToFit="0" vertical="center" wrapText="0"/>
    </xf>
    <xf borderId="6" fillId="0" fontId="2" numFmtId="0" xfId="0" applyAlignment="1" applyBorder="1" applyFont="1">
      <alignment readingOrder="0" shrinkToFit="0" vertical="center" wrapText="0"/>
    </xf>
    <xf borderId="7" fillId="0" fontId="2" numFmtId="0" xfId="0" applyAlignment="1" applyBorder="1" applyFont="1">
      <alignment readingOrder="0" shrinkToFit="0" vertical="center" wrapText="0"/>
    </xf>
    <xf borderId="8" fillId="0" fontId="5" numFmtId="164" xfId="0" applyAlignment="1" applyBorder="1" applyFont="1" applyNumberFormat="1">
      <alignment shrinkToFit="0" vertical="center" wrapText="0"/>
    </xf>
    <xf quotePrefix="1" borderId="8" fillId="0" fontId="4" numFmtId="0" xfId="0" applyAlignment="1" applyBorder="1" applyFont="1">
      <alignment readingOrder="0" shrinkToFit="0" vertical="center" wrapText="0"/>
    </xf>
    <xf borderId="9" fillId="0" fontId="2" numFmtId="0" xfId="0" applyAlignment="1" applyBorder="1" applyFont="1">
      <alignment readingOrder="0" shrinkToFit="0" vertical="center" wrapText="0"/>
    </xf>
    <xf borderId="5" fillId="0" fontId="5" numFmtId="164" xfId="0" applyAlignment="1" applyBorder="1" applyFont="1" applyNumberFormat="1">
      <alignment shrinkToFit="0" vertical="center" wrapText="0"/>
    </xf>
    <xf borderId="7" fillId="0" fontId="2" numFmtId="0" xfId="0" applyAlignment="1" applyBorder="1" applyFont="1">
      <alignment shrinkToFit="0" vertical="center" wrapText="0"/>
    </xf>
    <xf borderId="8" fillId="0" fontId="5" numFmtId="164" xfId="0" applyAlignment="1" applyBorder="1" applyFont="1" applyNumberFormat="1">
      <alignment readingOrder="0" shrinkToFit="0" vertical="center" wrapText="0"/>
    </xf>
    <xf borderId="5" fillId="0" fontId="2" numFmtId="164" xfId="0" applyAlignment="1" applyBorder="1" applyFont="1" applyNumberFormat="1">
      <alignment shrinkToFit="0" vertical="center" wrapText="0"/>
    </xf>
    <xf quotePrefix="1" borderId="5" fillId="0" fontId="2" numFmtId="0" xfId="0" applyAlignment="1" applyBorder="1" applyFont="1">
      <alignment readingOrder="0" shrinkToFit="0" vertical="center" wrapText="0"/>
    </xf>
    <xf borderId="6" fillId="0" fontId="2" numFmtId="0" xfId="0" applyAlignment="1" applyBorder="1" applyFont="1">
      <alignment shrinkToFit="0" vertical="center" wrapText="0"/>
    </xf>
    <xf borderId="8" fillId="0" fontId="2" numFmtId="164" xfId="0" applyAlignment="1" applyBorder="1" applyFont="1" applyNumberFormat="1">
      <alignment shrinkToFit="0" vertical="center" wrapText="0"/>
    </xf>
    <xf quotePrefix="1" borderId="8" fillId="0" fontId="2" numFmtId="0" xfId="0" applyAlignment="1" applyBorder="1" applyFont="1">
      <alignment readingOrder="0" shrinkToFit="0" vertical="center" wrapText="0"/>
    </xf>
    <xf borderId="9" fillId="0" fontId="2" numFmtId="0" xfId="0" applyAlignment="1" applyBorder="1" applyFont="1">
      <alignment shrinkToFit="0" vertical="center" wrapText="0"/>
    </xf>
    <xf borderId="5" fillId="0" fontId="4" numFmtId="164" xfId="0" applyAlignment="1" applyBorder="1" applyFont="1" applyNumberFormat="1">
      <alignment shrinkToFit="0" vertical="center" wrapText="0"/>
    </xf>
    <xf borderId="10" fillId="2" fontId="6" numFmtId="0" xfId="0" applyAlignment="1" applyBorder="1" applyFont="1">
      <alignment readingOrder="0" shrinkToFit="0" vertical="center" wrapText="0"/>
    </xf>
    <xf borderId="11" fillId="2" fontId="4" numFmtId="164" xfId="0" applyAlignment="1" applyBorder="1" applyFont="1" applyNumberFormat="1">
      <alignment shrinkToFit="0" vertical="center" wrapText="0"/>
    </xf>
    <xf borderId="11" fillId="2" fontId="4" numFmtId="0" xfId="0" applyAlignment="1" applyBorder="1" applyFont="1">
      <alignment shrinkToFit="0" vertical="center" wrapText="0"/>
    </xf>
    <xf borderId="12" fillId="2" fontId="4" numFmtId="0" xfId="0" applyAlignment="1" applyBorder="1" applyFont="1">
      <alignment shrinkToFit="0" vertical="center" wrapText="0"/>
    </xf>
    <xf borderId="10" fillId="2" fontId="1" numFmtId="0" xfId="0" applyAlignment="1" applyBorder="1" applyFont="1">
      <alignment readingOrder="0" shrinkToFit="0" vertical="center" wrapText="0"/>
    </xf>
    <xf borderId="7" fillId="0" fontId="3" numFmtId="0" xfId="0" applyAlignment="1" applyBorder="1" applyFont="1">
      <alignment readingOrder="0" shrinkToFit="0" vertical="center" wrapText="0"/>
    </xf>
    <xf borderId="8" fillId="0" fontId="4" numFmtId="164" xfId="0" applyAlignment="1" applyBorder="1" applyFont="1" applyNumberFormat="1">
      <alignment shrinkToFit="0" vertical="center" wrapText="0"/>
    </xf>
    <xf borderId="4" fillId="0" fontId="2" numFmtId="0" xfId="0" applyAlignment="1" applyBorder="1" applyFont="1">
      <alignment readingOrder="0" shrinkToFit="0" vertical="center" wrapText="0"/>
    </xf>
    <xf borderId="4" fillId="3" fontId="7" numFmtId="0" xfId="0" applyAlignment="1" applyBorder="1" applyFill="1" applyFont="1">
      <alignment readingOrder="0" shrinkToFit="0" vertical="center" wrapText="0"/>
    </xf>
    <xf borderId="9" fillId="0" fontId="4" numFmtId="0" xfId="0" applyAlignment="1" applyBorder="1" applyFont="1">
      <alignment readingOrder="0" shrinkToFit="0" vertical="center" wrapText="0"/>
    </xf>
    <xf borderId="4" fillId="3" fontId="8" numFmtId="0" xfId="0" applyAlignment="1" applyBorder="1" applyFont="1">
      <alignment readingOrder="0" shrinkToFit="0" vertical="center" wrapText="0"/>
    </xf>
    <xf borderId="6" fillId="0" fontId="4" numFmtId="0" xfId="0" applyAlignment="1" applyBorder="1" applyFont="1">
      <alignment readingOrder="0" shrinkToFit="0" vertical="center" wrapText="0"/>
    </xf>
    <xf borderId="7" fillId="0" fontId="4" numFmtId="0" xfId="0" applyAlignment="1" applyBorder="1" applyFont="1">
      <alignment readingOrder="0" shrinkToFit="0" vertical="center" wrapText="0"/>
    </xf>
    <xf borderId="9" fillId="0" fontId="4" numFmtId="0" xfId="0" applyAlignment="1" applyBorder="1" applyFont="1">
      <alignment readingOrder="0" shrinkToFit="0" vertical="center" wrapText="1"/>
    </xf>
    <xf borderId="13" fillId="4" fontId="9" numFmtId="0" xfId="0" applyAlignment="1" applyBorder="1" applyFill="1" applyFont="1">
      <alignment readingOrder="0" shrinkToFit="0" vertical="center" wrapText="0"/>
    </xf>
    <xf borderId="14" fillId="4" fontId="6" numFmtId="164" xfId="0" applyAlignment="1" applyBorder="1" applyFont="1" applyNumberFormat="1">
      <alignment shrinkToFit="0" vertical="center" wrapText="0"/>
    </xf>
    <xf borderId="14" fillId="4" fontId="6" numFmtId="0" xfId="0" applyAlignment="1" applyBorder="1" applyFont="1">
      <alignment shrinkToFit="0" vertical="center" wrapText="0"/>
    </xf>
    <xf borderId="15" fillId="4" fontId="6" numFmtId="0" xfId="0" applyAlignment="1" applyBorder="1" applyFont="1">
      <alignment shrinkToFit="0" vertical="center" wrapText="0"/>
    </xf>
    <xf borderId="0" fillId="4" fontId="6" numFmtId="0" xfId="0" applyFont="1"/>
    <xf borderId="5" fillId="0" fontId="10" numFmtId="164" xfId="0" applyAlignment="1" applyBorder="1" applyFont="1" applyNumberFormat="1">
      <alignment readingOrder="0" shrinkToFit="0" vertical="center" wrapText="0"/>
    </xf>
    <xf borderId="8" fillId="0" fontId="2" numFmtId="164" xfId="0" applyAlignment="1" applyBorder="1" applyFont="1" applyNumberFormat="1">
      <alignment readingOrder="0" shrinkToFit="0" vertical="center" wrapText="0"/>
    </xf>
    <xf borderId="9" fillId="0" fontId="2" numFmtId="0" xfId="0" applyAlignment="1" applyBorder="1" applyFont="1">
      <alignment readingOrder="0" shrinkToFit="0" vertical="center" wrapText="1"/>
    </xf>
    <xf borderId="16" fillId="5" fontId="11" numFmtId="0" xfId="0" applyAlignment="1" applyBorder="1" applyFill="1" applyFont="1">
      <alignment readingOrder="0" shrinkToFit="0" vertical="center" wrapText="0"/>
    </xf>
    <xf borderId="17" fillId="5" fontId="12" numFmtId="164" xfId="0" applyAlignment="1" applyBorder="1" applyFont="1" applyNumberFormat="1">
      <alignment shrinkToFit="0" vertical="center" wrapText="0"/>
    </xf>
    <xf borderId="17" fillId="5" fontId="13" numFmtId="0" xfId="0" applyAlignment="1" applyBorder="1" applyFont="1">
      <alignment shrinkToFit="0" vertical="center" wrapText="0"/>
    </xf>
    <xf borderId="18" fillId="5" fontId="13" numFmtId="0" xfId="0" applyAlignment="1" applyBorder="1" applyFont="1">
      <alignment shrinkToFit="0" vertical="center" wrapText="0"/>
    </xf>
    <xf borderId="0" fillId="5" fontId="13" numFmtId="0" xfId="0" applyFont="1"/>
    <xf borderId="4" fillId="0" fontId="2" numFmtId="0" xfId="0" applyAlignment="1" applyBorder="1" applyFont="1">
      <alignment readingOrder="0" shrinkToFit="0" vertical="center" wrapText="0"/>
    </xf>
    <xf borderId="6" fillId="0" fontId="2" numFmtId="0" xfId="0" applyAlignment="1" applyBorder="1" applyFont="1">
      <alignment shrinkToFit="0" vertical="center" wrapText="0"/>
    </xf>
    <xf borderId="7" fillId="0" fontId="2" numFmtId="0" xfId="0" applyAlignment="1" applyBorder="1" applyFont="1">
      <alignment readingOrder="0" shrinkToFit="0" vertical="center" wrapText="0"/>
    </xf>
    <xf borderId="9" fillId="0" fontId="2" numFmtId="0" xfId="0" applyAlignment="1" applyBorder="1" applyFont="1">
      <alignment readingOrder="0" shrinkToFit="0" vertical="center" wrapText="0"/>
    </xf>
    <xf borderId="6" fillId="0" fontId="2" numFmtId="0" xfId="0" applyAlignment="1" applyBorder="1" applyFont="1">
      <alignment readingOrder="0" shrinkToFit="0" vertical="center" wrapText="0"/>
    </xf>
    <xf borderId="19" fillId="0" fontId="2" numFmtId="0" xfId="0" applyAlignment="1" applyBorder="1" applyFont="1">
      <alignment readingOrder="0" shrinkToFit="0" vertical="center" wrapText="0"/>
    </xf>
    <xf borderId="20" fillId="0" fontId="4" numFmtId="164" xfId="0" applyAlignment="1" applyBorder="1" applyFont="1" applyNumberFormat="1">
      <alignment shrinkToFit="0" vertical="center" wrapText="0"/>
    </xf>
    <xf borderId="21" fillId="0" fontId="2" numFmtId="0" xfId="0" applyAlignment="1" applyBorder="1" applyFont="1">
      <alignment shrinkToFit="0" vertical="center" wrapText="0"/>
    </xf>
  </cellXfs>
  <cellStyles count="1">
    <cellStyle xfId="0" name="Normal" builtinId="0"/>
  </cellStyles>
  <dxfs count="4">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s>
  <tableStyles count="1">
    <tableStyle count="3" pivot="0" name="Sheet1-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2:D50" displayName="Table1" name="Table1" id="1">
  <tableColumns count="4">
    <tableColumn name="First Card Payment Transaction" id="1"/>
    <tableColumn name="Column 1" id="2"/>
    <tableColumn name="Column 2" id="3"/>
    <tableColumn name="Notes" id="4"/>
  </tableColumns>
  <tableStyleInfo name="Sheet1-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 Id="rId5"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7.63"/>
    <col customWidth="1" min="2" max="2" width="15.88"/>
    <col customWidth="1" min="3" max="3" width="24.63"/>
    <col customWidth="1" min="4" max="4" width="244.88"/>
  </cols>
  <sheetData>
    <row r="1">
      <c r="A1" s="1" t="s">
        <v>0</v>
      </c>
      <c r="D1" s="2"/>
    </row>
    <row r="2">
      <c r="A2" s="3" t="s">
        <v>1</v>
      </c>
      <c r="B2" s="4" t="s">
        <v>2</v>
      </c>
      <c r="C2" s="4" t="s">
        <v>3</v>
      </c>
      <c r="D2" s="5" t="s">
        <v>4</v>
      </c>
    </row>
    <row r="3">
      <c r="A3" s="6" t="s">
        <v>5</v>
      </c>
      <c r="B3" s="7">
        <v>1352.99</v>
      </c>
      <c r="C3" s="8" t="s">
        <v>6</v>
      </c>
      <c r="D3" s="9" t="s">
        <v>7</v>
      </c>
    </row>
    <row r="4">
      <c r="A4" s="10" t="s">
        <v>8</v>
      </c>
      <c r="B4" s="11">
        <f>B3*0.5%</f>
        <v>6.76495</v>
      </c>
      <c r="C4" s="12" t="s">
        <v>6</v>
      </c>
      <c r="D4" s="13" t="s">
        <v>9</v>
      </c>
    </row>
    <row r="5">
      <c r="A5" s="6" t="s">
        <v>10</v>
      </c>
      <c r="B5" s="14">
        <v>0.0</v>
      </c>
      <c r="C5" s="8" t="s">
        <v>6</v>
      </c>
      <c r="D5" s="9" t="s">
        <v>11</v>
      </c>
    </row>
    <row r="6">
      <c r="A6" s="15" t="s">
        <v>12</v>
      </c>
      <c r="B6" s="16">
        <v>500.0</v>
      </c>
      <c r="C6" s="12" t="s">
        <v>6</v>
      </c>
      <c r="D6" s="13" t="s">
        <v>13</v>
      </c>
    </row>
    <row r="7">
      <c r="A7" s="6" t="s">
        <v>14</v>
      </c>
      <c r="B7" s="17">
        <f>B6</f>
        <v>500</v>
      </c>
      <c r="C7" s="18" t="s">
        <v>15</v>
      </c>
      <c r="D7" s="19" t="s">
        <v>16</v>
      </c>
    </row>
    <row r="8">
      <c r="A8" s="10" t="s">
        <v>17</v>
      </c>
      <c r="B8" s="20">
        <f>(B3+B4)-(B5+B6)</f>
        <v>859.75495</v>
      </c>
      <c r="C8" s="21" t="s">
        <v>18</v>
      </c>
      <c r="D8" s="22" t="s">
        <v>19</v>
      </c>
    </row>
    <row r="9">
      <c r="B9" s="23"/>
    </row>
    <row r="10">
      <c r="A10" s="24" t="s">
        <v>20</v>
      </c>
      <c r="B10" s="25"/>
      <c r="C10" s="26"/>
      <c r="D10" s="27"/>
    </row>
    <row r="11">
      <c r="A11" s="28" t="s">
        <v>21</v>
      </c>
      <c r="B11" s="23"/>
    </row>
    <row r="12">
      <c r="A12" s="29" t="s">
        <v>22</v>
      </c>
      <c r="B12" s="30"/>
    </row>
    <row r="13">
      <c r="A13" s="31" t="s">
        <v>23</v>
      </c>
      <c r="B13" s="17">
        <f>B8*2%</f>
        <v>17.195099</v>
      </c>
      <c r="C13" s="18" t="s">
        <v>24</v>
      </c>
      <c r="D13" s="9" t="s">
        <v>25</v>
      </c>
    </row>
    <row r="14">
      <c r="A14" s="10" t="s">
        <v>26</v>
      </c>
      <c r="B14" s="20">
        <f>B8+B13</f>
        <v>876.950049</v>
      </c>
      <c r="C14" s="21" t="s">
        <v>27</v>
      </c>
      <c r="D14" s="13" t="s">
        <v>28</v>
      </c>
    </row>
    <row r="15">
      <c r="A15" s="31" t="s">
        <v>29</v>
      </c>
      <c r="B15" s="14">
        <v>2.0</v>
      </c>
      <c r="C15" s="8" t="s">
        <v>30</v>
      </c>
      <c r="D15" s="9" t="s">
        <v>31</v>
      </c>
    </row>
    <row r="16">
      <c r="B16" s="30"/>
    </row>
    <row r="17">
      <c r="A17" s="31" t="s">
        <v>32</v>
      </c>
      <c r="B17" s="17">
        <f>B14*B15</f>
        <v>1753.900098</v>
      </c>
      <c r="C17" s="18" t="s">
        <v>33</v>
      </c>
      <c r="D17" s="9" t="s">
        <v>34</v>
      </c>
    </row>
    <row r="18">
      <c r="B18" s="30"/>
    </row>
    <row r="19">
      <c r="A19" s="28" t="s">
        <v>35</v>
      </c>
      <c r="B19" s="23"/>
    </row>
    <row r="20">
      <c r="A20" s="29" t="s">
        <v>36</v>
      </c>
      <c r="B20" s="30"/>
    </row>
    <row r="21">
      <c r="A21" s="31" t="s">
        <v>37</v>
      </c>
      <c r="B21" s="17">
        <f>(B17/2)</f>
        <v>876.950049</v>
      </c>
      <c r="C21" s="18" t="s">
        <v>38</v>
      </c>
      <c r="D21" s="9" t="s">
        <v>39</v>
      </c>
    </row>
    <row r="22">
      <c r="A22" s="15" t="s">
        <v>40</v>
      </c>
      <c r="B22" s="11">
        <v>1.0</v>
      </c>
      <c r="C22" s="12" t="s">
        <v>30</v>
      </c>
      <c r="D22" s="13" t="s">
        <v>41</v>
      </c>
    </row>
    <row r="23">
      <c r="B23" s="23"/>
    </row>
    <row r="24">
      <c r="A24" s="10" t="s">
        <v>42</v>
      </c>
      <c r="B24" s="20">
        <f>B21*B22</f>
        <v>876.950049</v>
      </c>
      <c r="C24" s="21" t="s">
        <v>43</v>
      </c>
      <c r="D24" s="13" t="s">
        <v>44</v>
      </c>
    </row>
    <row r="25">
      <c r="A25" s="31" t="s">
        <v>45</v>
      </c>
      <c r="B25" s="17">
        <f>B21-B24</f>
        <v>0</v>
      </c>
      <c r="C25" s="18" t="s">
        <v>46</v>
      </c>
      <c r="D25" s="9" t="s">
        <v>47</v>
      </c>
    </row>
    <row r="26">
      <c r="B26" s="30"/>
    </row>
    <row r="27">
      <c r="A27" s="28" t="s">
        <v>48</v>
      </c>
      <c r="B27" s="23"/>
    </row>
    <row r="28">
      <c r="A28" s="32" t="s">
        <v>49</v>
      </c>
      <c r="B28" s="30"/>
      <c r="D28" s="33"/>
    </row>
    <row r="29">
      <c r="A29" s="34" t="s">
        <v>50</v>
      </c>
      <c r="B29" s="23">
        <f>B17/2</f>
        <v>876.950049</v>
      </c>
      <c r="C29" s="8" t="s">
        <v>51</v>
      </c>
      <c r="D29" s="35" t="s">
        <v>52</v>
      </c>
    </row>
    <row r="30">
      <c r="A30" s="36" t="s">
        <v>37</v>
      </c>
      <c r="B30" s="30">
        <f>B29-(B17/2)</f>
        <v>0</v>
      </c>
      <c r="C30" s="12" t="s">
        <v>53</v>
      </c>
      <c r="D30" s="37" t="s">
        <v>54</v>
      </c>
    </row>
    <row r="31">
      <c r="B31" s="23"/>
    </row>
    <row r="32">
      <c r="A32" s="38" t="s">
        <v>55</v>
      </c>
      <c r="B32" s="39"/>
      <c r="C32" s="40"/>
      <c r="D32" s="41"/>
      <c r="E32" s="42"/>
      <c r="F32" s="42"/>
      <c r="G32" s="42"/>
      <c r="H32" s="42"/>
      <c r="I32" s="42"/>
      <c r="J32" s="42"/>
      <c r="K32" s="42"/>
      <c r="L32" s="42"/>
      <c r="M32" s="42"/>
      <c r="N32" s="42"/>
      <c r="O32" s="42"/>
      <c r="P32" s="42"/>
      <c r="Q32" s="42"/>
      <c r="R32" s="42"/>
      <c r="S32" s="42"/>
      <c r="T32" s="42"/>
      <c r="U32" s="42"/>
      <c r="V32" s="42"/>
      <c r="W32" s="42"/>
      <c r="X32" s="42"/>
      <c r="Y32" s="42"/>
      <c r="Z32" s="42"/>
    </row>
    <row r="33">
      <c r="A33" s="6" t="s">
        <v>5</v>
      </c>
      <c r="B33" s="43">
        <f>B3</f>
        <v>1352.99</v>
      </c>
      <c r="C33" s="8" t="s">
        <v>56</v>
      </c>
      <c r="D33" s="9" t="s">
        <v>7</v>
      </c>
    </row>
    <row r="34">
      <c r="A34" s="10" t="s">
        <v>8</v>
      </c>
      <c r="B34" s="11">
        <f>B4+B13</f>
        <v>23.960049</v>
      </c>
      <c r="C34" s="12" t="s">
        <v>57</v>
      </c>
      <c r="D34" s="13" t="s">
        <v>9</v>
      </c>
    </row>
    <row r="35">
      <c r="A35" s="6" t="s">
        <v>10</v>
      </c>
      <c r="B35" s="14">
        <f>B29</f>
        <v>876.950049</v>
      </c>
      <c r="C35" s="8" t="s">
        <v>58</v>
      </c>
      <c r="D35" s="9" t="s">
        <v>11</v>
      </c>
    </row>
    <row r="36">
      <c r="A36" s="15" t="s">
        <v>12</v>
      </c>
      <c r="B36" s="16">
        <f>B6</f>
        <v>500</v>
      </c>
      <c r="C36" s="12" t="s">
        <v>59</v>
      </c>
      <c r="D36" s="13" t="s">
        <v>13</v>
      </c>
    </row>
    <row r="37">
      <c r="A37" s="31" t="s">
        <v>60</v>
      </c>
      <c r="B37" s="17">
        <f>B35+B36</f>
        <v>1376.950049</v>
      </c>
      <c r="C37" s="18" t="s">
        <v>61</v>
      </c>
      <c r="D37" s="19" t="s">
        <v>16</v>
      </c>
    </row>
    <row r="38">
      <c r="A38" s="15" t="s">
        <v>62</v>
      </c>
      <c r="B38" s="44">
        <f>(B33+B34)-(B35+B36)</f>
        <v>0</v>
      </c>
      <c r="C38" s="21" t="s">
        <v>63</v>
      </c>
      <c r="D38" s="45" t="s">
        <v>64</v>
      </c>
    </row>
    <row r="39">
      <c r="A39" s="6"/>
      <c r="B39" s="17"/>
    </row>
    <row r="40">
      <c r="A40" s="46" t="s">
        <v>65</v>
      </c>
      <c r="B40" s="47"/>
      <c r="C40" s="48"/>
      <c r="D40" s="49"/>
      <c r="E40" s="50"/>
      <c r="F40" s="50"/>
      <c r="G40" s="50"/>
      <c r="H40" s="50"/>
      <c r="I40" s="50"/>
      <c r="J40" s="50"/>
      <c r="K40" s="50"/>
      <c r="L40" s="50"/>
      <c r="M40" s="50"/>
      <c r="N40" s="50"/>
      <c r="O40" s="50"/>
      <c r="P40" s="50"/>
      <c r="Q40" s="50"/>
      <c r="R40" s="50"/>
      <c r="S40" s="50"/>
      <c r="T40" s="50"/>
      <c r="U40" s="50"/>
      <c r="V40" s="50"/>
      <c r="W40" s="50"/>
      <c r="X40" s="50"/>
      <c r="Y40" s="50"/>
      <c r="Z40" s="50"/>
    </row>
    <row r="41">
      <c r="A41" s="51" t="s">
        <v>66</v>
      </c>
      <c r="B41" s="23"/>
      <c r="D41" s="52"/>
    </row>
    <row r="42">
      <c r="A42" s="53" t="s">
        <v>67</v>
      </c>
      <c r="B42" s="30"/>
      <c r="D42" s="54"/>
    </row>
    <row r="43">
      <c r="A43" s="51" t="s">
        <v>68</v>
      </c>
      <c r="B43" s="23"/>
      <c r="D43" s="52"/>
    </row>
    <row r="44">
      <c r="A44" s="53" t="s">
        <v>69</v>
      </c>
      <c r="B44" s="30"/>
      <c r="D44" s="54"/>
    </row>
    <row r="45">
      <c r="A45" s="51" t="s">
        <v>70</v>
      </c>
      <c r="B45" s="23"/>
      <c r="D45" s="52"/>
    </row>
    <row r="46">
      <c r="A46" s="53" t="s">
        <v>71</v>
      </c>
      <c r="B46" s="30"/>
      <c r="D46" s="54"/>
    </row>
    <row r="47">
      <c r="A47" s="51" t="s">
        <v>72</v>
      </c>
      <c r="B47" s="23"/>
      <c r="D47" s="52"/>
    </row>
    <row r="48">
      <c r="A48" s="53" t="s">
        <v>73</v>
      </c>
      <c r="B48" s="30"/>
      <c r="D48" s="54"/>
    </row>
    <row r="49">
      <c r="A49" s="51" t="s">
        <v>74</v>
      </c>
      <c r="B49" s="23"/>
      <c r="D49" s="55"/>
    </row>
    <row r="50">
      <c r="A50" s="56" t="s">
        <v>75</v>
      </c>
      <c r="B50" s="57"/>
      <c r="D50" s="58"/>
    </row>
  </sheetData>
  <dataValidations>
    <dataValidation type="custom" allowBlank="1" showDropDown="1" sqref="B3:B50">
      <formula1>AND(ISNUMBER(B3),(NOT(OR(NOT(ISERROR(DATEVALUE(B3))), AND(ISNUMBER(B3), LEFT(CELL("format", B3))="D")))))</formula1>
    </dataValidation>
  </dataValidations>
  <printOptions gridLines="1" horizontalCentered="1"/>
  <pageMargins bottom="0.75" footer="0.0" header="0.0" left="0.7" right="0.7" top="0.75"/>
  <pageSetup fitToHeight="0" cellComments="atEnd" orientation="landscape" pageOrder="overThenDown"/>
  <drawing r:id="rId2"/>
  <legacyDrawing r:id="rId3"/>
  <tableParts count="1">
    <tablePart r:id="rId5"/>
  </tableParts>
</worksheet>
</file>